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va.DUCFORMDOM\Desktop\"/>
    </mc:Choice>
  </mc:AlternateContent>
  <xr:revisionPtr revIDLastSave="0" documentId="8_{FDBCA18D-FA93-4FA9-9B90-5EF397289247}" xr6:coauthVersionLast="47" xr6:coauthVersionMax="47" xr10:uidLastSave="{00000000-0000-0000-0000-000000000000}"/>
  <bookViews>
    <workbookView xWindow="28680" yWindow="-120" windowWidth="19440" windowHeight="15000"/>
  </bookViews>
  <sheets>
    <sheet name="CONTRATOS MAYORES 1T-2022" sheetId="5" r:id="rId1"/>
    <sheet name="CONTRATOS MAYORES 2T 2022" sheetId="2" r:id="rId2"/>
    <sheet name="CONTRATOS MAYORES 3T 2022" sheetId="3" r:id="rId3"/>
    <sheet name="CONTRATOS MAYORES 4T 2022"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8" i="3" l="1"/>
  <c r="AC6" i="3"/>
  <c r="Z6" i="3"/>
  <c r="AC5" i="3"/>
  <c r="Z5" i="3"/>
  <c r="Z3" i="3"/>
  <c r="Z4" i="5"/>
  <c r="Z3" i="5"/>
</calcChain>
</file>

<file path=xl/sharedStrings.xml><?xml version="1.0" encoding="utf-8"?>
<sst xmlns="http://schemas.openxmlformats.org/spreadsheetml/2006/main" count="287" uniqueCount="97">
  <si>
    <t>Nº Contrato</t>
  </si>
  <si>
    <t>Nº Expediente</t>
  </si>
  <si>
    <t>Órgano</t>
  </si>
  <si>
    <t>Tipo contrato</t>
  </si>
  <si>
    <t>Objeto</t>
  </si>
  <si>
    <t>Año</t>
  </si>
  <si>
    <t>Código CPV</t>
  </si>
  <si>
    <t>Denominación CPV</t>
  </si>
  <si>
    <t>Localización</t>
  </si>
  <si>
    <t>Contrato reservado</t>
  </si>
  <si>
    <t>Tramitación</t>
  </si>
  <si>
    <t>Criterio de adjudicación</t>
  </si>
  <si>
    <t>Procedimiento negociado causa</t>
  </si>
  <si>
    <t>Valor estimado (IVA excluido)</t>
  </si>
  <si>
    <t>Nº invitaciones</t>
  </si>
  <si>
    <t>Aplicaciones presupuestarias</t>
  </si>
  <si>
    <t>Revisión de precios</t>
  </si>
  <si>
    <t>Fórmula</t>
  </si>
  <si>
    <t>Presupuesto licitación</t>
  </si>
  <si>
    <t>Presupuesto licitación sin IVA</t>
  </si>
  <si>
    <t>Contrato plurianual</t>
  </si>
  <si>
    <t>Fecha de adjudicación</t>
  </si>
  <si>
    <t>CIF/NIF Contratista</t>
  </si>
  <si>
    <t>Denominación contratista</t>
  </si>
  <si>
    <t>Pais</t>
  </si>
  <si>
    <t>Condición de PYME</t>
  </si>
  <si>
    <t>Importe adjudicación</t>
  </si>
  <si>
    <t>Fecha formalización</t>
  </si>
  <si>
    <t>Fecha prevista finalización</t>
  </si>
  <si>
    <t>Fecha inicio ejecución</t>
  </si>
  <si>
    <t>Plazo ejecución (meses)</t>
  </si>
  <si>
    <t>Importe adjudicado (IVA excluido)</t>
  </si>
  <si>
    <t xml:space="preserve"> Contratos privados</t>
  </si>
  <si>
    <t xml:space="preserve"> No</t>
  </si>
  <si>
    <t xml:space="preserve"> 79340000</t>
  </si>
  <si>
    <t xml:space="preserve"> Servicios de publicidad y de marketing (Turistico, turismo)</t>
  </si>
  <si>
    <t xml:space="preserve"> Extremadura/otras Pv</t>
  </si>
  <si>
    <t xml:space="preserve"> Sí</t>
  </si>
  <si>
    <t xml:space="preserve"> Ordinaria</t>
  </si>
  <si>
    <t xml:space="preserve"> (N)Negociado sin publicidad/ (N)Otras</t>
  </si>
  <si>
    <t xml:space="preserve"> Art. 168 a) 2º (contratos de obras, suministros, servicios, concesión de obras y concesión servicios): Cuando las obras, los suministros o los servicios solo puedan ser encomendados a un empresario determinado</t>
  </si>
  <si>
    <t xml:space="preserve"> 1</t>
  </si>
  <si>
    <t xml:space="preserve"> B86561099</t>
  </si>
  <si>
    <t xml:space="preserve"> España</t>
  </si>
  <si>
    <t>1/2022</t>
  </si>
  <si>
    <t>DIRECTORA GERENTE</t>
  </si>
  <si>
    <t>Contrato de servicios</t>
  </si>
  <si>
    <t>Servicios de Alojamiento WEB, Correo y Dominios de la Fundación Extremeña de la Cultura, soporte técnico integral y gestión de webs, redes sociales y/o perfiles.</t>
  </si>
  <si>
    <t>6TEMS COMUNICACIÓ INTERACTIVA S.L.</t>
  </si>
  <si>
    <t>SI</t>
  </si>
  <si>
    <t>2/2022</t>
  </si>
  <si>
    <t>Servicio de Distribución en festivales del Catálogo Jara de cortometrajes de Extremadura 2021, 2022 y 2023</t>
  </si>
  <si>
    <t>Fecha de formalización</t>
  </si>
  <si>
    <t>B10299287</t>
  </si>
  <si>
    <t>AGENCIA AUDIOVISUAL FREAK S.L.</t>
  </si>
  <si>
    <t>3/2022</t>
  </si>
  <si>
    <t>B06470371</t>
  </si>
  <si>
    <t>CONTEMPOPRANEA PRODUCCIONES, S.L.U.</t>
  </si>
  <si>
    <t>4/2022</t>
  </si>
  <si>
    <t>Patrocinio publicitario, al amparo del artículo 24 de la Ley 34/1998, de 11 de noviembre, General de Publicidad, para la difusión y promoción de la imagen de la Fundación Extremeña de la Cultura, la Marca Extremadura y de la Consejería de Cultura, Turismo y Deporte de la que depende, a través del Festival Stone &amp; Music que se celebrará en el Teatro Romano de Mérida del 27 de agosto al 25 de septiembre de 2022</t>
  </si>
  <si>
    <t>B06592133</t>
  </si>
  <si>
    <t>PRODUCCIONES DE GRANDES EVENTOS S.L.</t>
  </si>
  <si>
    <t>5/2022</t>
  </si>
  <si>
    <t>Servicio de prevención de riesgos laborales en las especialidades técnicas de higiene industrial, seguridad del trabajo, ergonomía y psicología y vigilancia de la salud de la Fundación Extremeña de la Cultura.</t>
  </si>
  <si>
    <t>B98844574</t>
  </si>
  <si>
    <t>ASPY PREVENCION S.L.U.</t>
  </si>
  <si>
    <t>6/2022</t>
  </si>
  <si>
    <t>Consultoría de protección de datos y externalización de la figura del delegado de protección de datos</t>
  </si>
  <si>
    <t>B91407510</t>
  </si>
  <si>
    <t>7/2022</t>
  </si>
  <si>
    <t>Es el patrocinio publicitario, al amparo del artículo 24 de la Ley 34/1998, de 11 de noviembre, General de Publicidad, para la difusión y promoción de la imagen de la FEC, la Marca Extremadura y de la Consejería de Cultura, Turismo y Deporte de la que depende, a la celebración del FESTIVAL EXTREMÚSIKA, el cual tendrá lugar del 6,7 Y 8 de octubre de 2022, en el recinto hípico de Cáceres.</t>
  </si>
  <si>
    <t>V19700145</t>
  </si>
  <si>
    <t>MEJOR CON MUSICA 2020 A.I.E.</t>
  </si>
  <si>
    <t>NO</t>
  </si>
  <si>
    <t>8/2022</t>
  </si>
  <si>
    <t>Servicio de acceso remoto a escritorios virtualizados bajo entorno Microsoft Windows en los servidores que la Fundación dispone para este fin, así como todos los servicios complementarios, tales como alojamiento de datos, actualizaciones del sistema operativo de las máquinas virtuales, mantenimiento y servicio de soporte.</t>
  </si>
  <si>
    <t>B47390687</t>
  </si>
  <si>
    <t>9/2022</t>
  </si>
  <si>
    <t>Patrocinio publicitario, al amparo del artículo 24 de la Ley 34/1998, de 11 de noviembre, General de Publicidad, relativo al fomento y promoción cultural de la marca Extremadura a trvés del Premio Aristas de Novela Gráfica</t>
  </si>
  <si>
    <t>08847077N</t>
  </si>
  <si>
    <t>FRANCISCO JAVIER MARTÍNEZ FLORES</t>
  </si>
  <si>
    <t>Servicios de marketing</t>
  </si>
  <si>
    <t xml:space="preserve"> (A)Abierto simplificado criterios múltiples</t>
  </si>
  <si>
    <t>Servicios de alojamieno web, correo y dominios, contratación y o/renovación y o/ gestión de licencias y responsable de comunicación</t>
  </si>
  <si>
    <t>A</t>
  </si>
  <si>
    <t>Serevicios de distribución de películas cinematográficas</t>
  </si>
  <si>
    <t>5. Catálogo Jara. Distribución de cortometrajes extremeños en festivales nacionales e internacionales</t>
  </si>
  <si>
    <t>Patrocinio publicitario a suscribir entre la Fundación Extremeña de la Cultura y la entidad Contempopranea Producciones S.L.U. al amparo del artículo 24 de la Ley 34/1998, de 11 de noviembre, General de Publicidad, para la difusión y promoción de la imagen de la Fundación Extremeña de la Cultura, la Marca Extremadura y de la Consejería de Cultura, Turismo y Deporte de la que depende, a través del Festival Contempopranea que se celebrará del 28 al 30 de julio de 2022 en Olivenza. Dicho patrocinio consistirá en publicidad de carácter indirecto, denominado "retorno publicitario"</t>
  </si>
  <si>
    <t>Servicios de salud</t>
  </si>
  <si>
    <t>ASCENDIA REINGENIERIA Y CONSULTING S.L.</t>
  </si>
  <si>
    <t>Servicios generales de consultoría en gestión</t>
  </si>
  <si>
    <t>Gastos de funcionamiento. Servicios de profesionales externos</t>
  </si>
  <si>
    <t>4. Patrocinio a Festivales extremeños para fomento de Marca Extremadura</t>
  </si>
  <si>
    <t>ASPA CLOUD S.L.</t>
  </si>
  <si>
    <t>Servicios informáticos</t>
  </si>
  <si>
    <t>Gastos de funcionamiento. Contrato de servicios de protección de datos y delegado (LOPD)</t>
  </si>
  <si>
    <t>6. Patrocinio II Premio Aristas Novela Gráfica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</si>
</sst>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0"/>
      <name val="Arial"/>
    </font>
    <font>
      <b/>
      <sz val="11"/>
      <name val="Calibri"/>
    </font>
    <font>
      <sz val="11"/>
      <name val="Calibri"/>
    </font>
    <font>
      <sz val="11"/>
      <name val="Calibri"/>
      <family val="2"/>
    </font>
    <font>
      <b/>
      <sz val="11"/>
      <name val="Calibri"/>
      <family val="2"/>
    </font>
    <font>
      <sz val="11"/>
      <name val="Calibri"/>
      <family val="2"/>
      <scheme val="minor"/>
    </font>
    <font>
      <b/>
      <sz val="11"/>
      <name val="Calibri"/>
      <family val="2"/>
      <scheme val="minor"/>
    </font>
    <font>
      <sz val="10"/>
      <name val="Calibri"/>
      <family val="2"/>
      <scheme val="minor"/>
    </font>
  </fonts>
  <fills count="3">
    <fill>
      <patternFill patternType="none"/>
    </fill>
    <fill>
      <patternFill patternType="gray125"/>
    </fill>
    <fill>
      <patternFill patternType="solid">
        <fgColor indexed="51"/>
        <bgColor indexed="64"/>
      </patternFill>
    </fill>
  </fills>
  <borders count="5">
    <border>
      <left/>
      <right/>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1">
    <xf numFmtId="0" fontId="0" fillId="0" borderId="0"/>
  </cellStyleXfs>
  <cellXfs count="30">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4" fontId="2" fillId="0" borderId="1" xfId="0" applyNumberFormat="1" applyFont="1" applyBorder="1" applyAlignment="1">
      <alignment horizontal="right" vertical="center" wrapText="1"/>
    </xf>
    <xf numFmtId="14"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4" fontId="2" fillId="0" borderId="1" xfId="0" applyNumberFormat="1" applyFont="1" applyBorder="1" applyAlignment="1">
      <alignment vertical="center" wrapText="1"/>
    </xf>
    <xf numFmtId="4" fontId="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49" fontId="5" fillId="0" borderId="2" xfId="0" applyNumberFormat="1" applyFont="1" applyBorder="1" applyAlignment="1">
      <alignment horizontal="center" vertical="center"/>
    </xf>
    <xf numFmtId="0" fontId="2"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49" fontId="5" fillId="0" borderId="2" xfId="0" applyNumberFormat="1" applyFont="1" applyBorder="1" applyAlignment="1">
      <alignment horizontal="left" vertical="center" wrapText="1" shrinkToFit="1"/>
    </xf>
    <xf numFmtId="0" fontId="7" fillId="0" borderId="0" xfId="0" applyFont="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7" fillId="0" borderId="0" xfId="0" applyNumberFormat="1" applyFont="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
  <sheetViews>
    <sheetView tabSelected="1" topLeftCell="L1" workbookViewId="0">
      <selection activeCell="M4" sqref="M4"/>
    </sheetView>
  </sheetViews>
  <sheetFormatPr baseColWidth="10" defaultColWidth="8.85546875" defaultRowHeight="12.75"/>
  <cols>
    <col min="1" max="1" width="11.5703125" style="17" bestFit="1" customWidth="1"/>
    <col min="2" max="2" width="14" style="23" bestFit="1" customWidth="1"/>
    <col min="3" max="3" width="18.85546875" style="17" bestFit="1" customWidth="1"/>
    <col min="4" max="4" width="18.140625" style="17" bestFit="1" customWidth="1"/>
    <col min="5" max="5" width="74.28515625" style="17" customWidth="1"/>
    <col min="6" max="7" width="15.42578125" style="17" customWidth="1"/>
    <col min="8" max="8" width="5.42578125" style="17" bestFit="1" customWidth="1"/>
    <col min="9" max="9" width="17.85546875" style="17" bestFit="1" customWidth="1"/>
    <col min="10" max="10" width="24" style="17" bestFit="1" customWidth="1"/>
    <col min="11" max="11" width="7.5703125" style="17" bestFit="1" customWidth="1"/>
    <col min="12" max="12" width="18.28515625" style="17" bestFit="1" customWidth="1"/>
    <col min="13" max="13" width="11.140625" style="17" bestFit="1" customWidth="1"/>
    <col min="14" max="14" width="35.85546875" style="17" bestFit="1" customWidth="1"/>
    <col min="15" max="15" width="20.7109375" style="17" bestFit="1" customWidth="1"/>
    <col min="16" max="16" width="27.140625" style="17" bestFit="1" customWidth="1"/>
    <col min="17" max="17" width="9.85546875" style="17" bestFit="1" customWidth="1"/>
    <col min="18" max="18" width="11.140625" style="17" bestFit="1" customWidth="1"/>
    <col min="19" max="19" width="28.5703125" style="17" bestFit="1" customWidth="1"/>
    <col min="20" max="20" width="14.42578125" style="17" bestFit="1" customWidth="1"/>
    <col min="21" max="21" width="14.5703125" style="17" bestFit="1" customWidth="1"/>
    <col min="22" max="22" width="26.28515625" style="17" bestFit="1" customWidth="1"/>
    <col min="23" max="23" width="20.7109375" style="17" bestFit="1" customWidth="1"/>
    <col min="24" max="24" width="11" style="17" bestFit="1" customWidth="1"/>
    <col min="25" max="25" width="8" style="17" bestFit="1" customWidth="1"/>
    <col min="26" max="26" width="12.140625" style="17" bestFit="1" customWidth="1"/>
    <col min="27" max="27" width="20.140625" style="17" bestFit="1" customWidth="1"/>
    <col min="28" max="28" width="10" style="17" bestFit="1" customWidth="1"/>
    <col min="29" max="29" width="19.85546875" style="17" bestFit="1" customWidth="1"/>
    <col min="30" max="30" width="15" style="17" bestFit="1" customWidth="1"/>
    <col min="31" max="31" width="13.28515625" style="17" customWidth="1"/>
    <col min="32" max="32" width="13.7109375" style="17" bestFit="1" customWidth="1"/>
    <col min="33" max="16384" width="8.85546875" style="17"/>
  </cols>
  <sheetData>
    <row r="1" spans="1:32" ht="13.9" customHeight="1">
      <c r="A1" s="26" t="s">
        <v>0</v>
      </c>
      <c r="B1" s="27" t="s">
        <v>1</v>
      </c>
      <c r="C1" s="26" t="s">
        <v>2</v>
      </c>
      <c r="D1" s="26" t="s">
        <v>3</v>
      </c>
      <c r="E1" s="26" t="s">
        <v>4</v>
      </c>
      <c r="F1" s="26" t="s">
        <v>21</v>
      </c>
      <c r="G1" s="26" t="s">
        <v>52</v>
      </c>
      <c r="H1" s="26" t="s">
        <v>5</v>
      </c>
      <c r="I1" s="26" t="s">
        <v>22</v>
      </c>
      <c r="J1" s="26" t="s">
        <v>23</v>
      </c>
      <c r="K1" s="26" t="s">
        <v>24</v>
      </c>
      <c r="L1" s="26" t="s">
        <v>25</v>
      </c>
      <c r="M1" s="26" t="s">
        <v>6</v>
      </c>
      <c r="N1" s="26" t="s">
        <v>7</v>
      </c>
      <c r="O1" s="26" t="s">
        <v>8</v>
      </c>
      <c r="P1" s="26" t="s">
        <v>11</v>
      </c>
      <c r="Q1" s="26" t="s">
        <v>9</v>
      </c>
      <c r="R1" s="26" t="s">
        <v>10</v>
      </c>
      <c r="S1" s="26" t="s">
        <v>12</v>
      </c>
      <c r="T1" s="26" t="s">
        <v>13</v>
      </c>
      <c r="U1" s="26" t="s">
        <v>14</v>
      </c>
      <c r="V1" s="26" t="s">
        <v>15</v>
      </c>
      <c r="W1" s="26" t="s">
        <v>30</v>
      </c>
      <c r="X1" s="26" t="s">
        <v>16</v>
      </c>
      <c r="Y1" s="26" t="s">
        <v>17</v>
      </c>
      <c r="Z1" s="26" t="s">
        <v>18</v>
      </c>
      <c r="AA1" s="26" t="s">
        <v>19</v>
      </c>
      <c r="AB1" s="26" t="s">
        <v>20</v>
      </c>
      <c r="AC1" s="26" t="s">
        <v>26</v>
      </c>
      <c r="AD1" s="26" t="s">
        <v>31</v>
      </c>
      <c r="AE1" s="26" t="s">
        <v>29</v>
      </c>
      <c r="AF1" s="24" t="s">
        <v>28</v>
      </c>
    </row>
    <row r="2" spans="1:32" ht="27.75" customHeight="1">
      <c r="A2" s="26"/>
      <c r="B2" s="27"/>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5"/>
    </row>
    <row r="3" spans="1:32" ht="90">
      <c r="A3" s="18"/>
      <c r="B3" s="19" t="s">
        <v>44</v>
      </c>
      <c r="C3" s="18" t="s">
        <v>45</v>
      </c>
      <c r="D3" s="18" t="s">
        <v>46</v>
      </c>
      <c r="E3" s="20" t="s">
        <v>47</v>
      </c>
      <c r="F3" s="21">
        <v>44647</v>
      </c>
      <c r="G3" s="21">
        <v>44649</v>
      </c>
      <c r="H3" s="18">
        <v>2022</v>
      </c>
      <c r="I3" s="18" t="s">
        <v>42</v>
      </c>
      <c r="J3" s="18" t="s">
        <v>48</v>
      </c>
      <c r="K3" s="18" t="s">
        <v>43</v>
      </c>
      <c r="L3" s="18" t="s">
        <v>37</v>
      </c>
      <c r="M3" s="18">
        <v>7934200</v>
      </c>
      <c r="N3" s="18" t="s">
        <v>81</v>
      </c>
      <c r="O3" s="18" t="s">
        <v>36</v>
      </c>
      <c r="P3" s="18" t="s">
        <v>82</v>
      </c>
      <c r="Q3" s="18" t="s">
        <v>33</v>
      </c>
      <c r="R3" s="18" t="s">
        <v>38</v>
      </c>
      <c r="S3" s="18"/>
      <c r="T3" s="22">
        <v>55785.13</v>
      </c>
      <c r="U3" s="18">
        <v>0</v>
      </c>
      <c r="V3" s="18" t="s">
        <v>83</v>
      </c>
      <c r="W3" s="18">
        <v>36</v>
      </c>
      <c r="X3" s="18" t="s">
        <v>33</v>
      </c>
      <c r="Y3" s="18" t="s">
        <v>84</v>
      </c>
      <c r="Z3" s="22">
        <f>24793.39*1.21</f>
        <v>30000.001899999999</v>
      </c>
      <c r="AA3" s="22">
        <v>24793.39</v>
      </c>
      <c r="AB3" s="18" t="s">
        <v>49</v>
      </c>
      <c r="AC3" s="22">
        <v>23292.5</v>
      </c>
      <c r="AD3" s="22">
        <v>19250</v>
      </c>
      <c r="AE3" s="21">
        <v>44649</v>
      </c>
      <c r="AF3" s="21">
        <v>45744</v>
      </c>
    </row>
    <row r="4" spans="1:32" ht="75">
      <c r="A4" s="18"/>
      <c r="B4" s="19" t="s">
        <v>50</v>
      </c>
      <c r="C4" s="18" t="s">
        <v>45</v>
      </c>
      <c r="D4" s="18" t="s">
        <v>46</v>
      </c>
      <c r="E4" s="20" t="s">
        <v>51</v>
      </c>
      <c r="F4" s="21">
        <v>44628</v>
      </c>
      <c r="G4" s="21">
        <v>44642</v>
      </c>
      <c r="H4" s="18">
        <v>2022</v>
      </c>
      <c r="I4" s="13" t="s">
        <v>53</v>
      </c>
      <c r="J4" s="18" t="s">
        <v>54</v>
      </c>
      <c r="K4" s="18" t="s">
        <v>43</v>
      </c>
      <c r="L4" s="18" t="s">
        <v>37</v>
      </c>
      <c r="M4" s="18">
        <v>92122000</v>
      </c>
      <c r="N4" s="18" t="s">
        <v>85</v>
      </c>
      <c r="O4" s="18" t="s">
        <v>36</v>
      </c>
      <c r="P4" s="18" t="s">
        <v>82</v>
      </c>
      <c r="Q4" s="18" t="s">
        <v>33</v>
      </c>
      <c r="R4" s="18" t="s">
        <v>38</v>
      </c>
      <c r="S4" s="18"/>
      <c r="T4" s="22">
        <v>60000</v>
      </c>
      <c r="U4" s="18">
        <v>0</v>
      </c>
      <c r="V4" s="18" t="s">
        <v>86</v>
      </c>
      <c r="W4" s="18">
        <v>24</v>
      </c>
      <c r="X4" s="18" t="s">
        <v>33</v>
      </c>
      <c r="Y4" s="18" t="s">
        <v>84</v>
      </c>
      <c r="Z4" s="22">
        <f>36000*1.21</f>
        <v>43560</v>
      </c>
      <c r="AA4" s="22">
        <v>36000</v>
      </c>
      <c r="AB4" s="18" t="s">
        <v>49</v>
      </c>
      <c r="AC4" s="22">
        <v>43439</v>
      </c>
      <c r="AD4" s="22">
        <v>35900</v>
      </c>
      <c r="AE4" s="21">
        <v>44642</v>
      </c>
      <c r="AF4" s="21">
        <v>45372</v>
      </c>
    </row>
  </sheetData>
  <mergeCells count="32">
    <mergeCell ref="A1:A2"/>
    <mergeCell ref="B1:B2"/>
    <mergeCell ref="C1:C2"/>
    <mergeCell ref="D1:D2"/>
    <mergeCell ref="E1:E2"/>
    <mergeCell ref="F1:F2"/>
    <mergeCell ref="H1:H2"/>
    <mergeCell ref="I1:I2"/>
    <mergeCell ref="J1:J2"/>
    <mergeCell ref="K1:K2"/>
    <mergeCell ref="L1:L2"/>
    <mergeCell ref="M1:M2"/>
    <mergeCell ref="T1:T2"/>
    <mergeCell ref="U1:U2"/>
    <mergeCell ref="V1:V2"/>
    <mergeCell ref="W1:W2"/>
    <mergeCell ref="X1:X2"/>
    <mergeCell ref="N1:N2"/>
    <mergeCell ref="O1:O2"/>
    <mergeCell ref="P1:P2"/>
    <mergeCell ref="Q1:Q2"/>
    <mergeCell ref="R1:R2"/>
    <mergeCell ref="AF1:AF2"/>
    <mergeCell ref="AE1:AE2"/>
    <mergeCell ref="AD1:AD2"/>
    <mergeCell ref="G1:G2"/>
    <mergeCell ref="Y1:Y2"/>
    <mergeCell ref="Z1:Z2"/>
    <mergeCell ref="AA1:AA2"/>
    <mergeCell ref="AB1:AB2"/>
    <mergeCell ref="AC1:AC2"/>
    <mergeCell ref="S1:S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
  <sheetViews>
    <sheetView topLeftCell="P1" workbookViewId="0">
      <selection activeCell="V3" sqref="V3"/>
    </sheetView>
  </sheetViews>
  <sheetFormatPr baseColWidth="10" defaultColWidth="8.85546875" defaultRowHeight="12.75"/>
  <cols>
    <col min="1" max="1" width="11.28515625" bestFit="1" customWidth="1"/>
    <col min="2" max="2" width="14" style="3" bestFit="1" customWidth="1"/>
    <col min="3" max="3" width="18.85546875" bestFit="1" customWidth="1"/>
    <col min="4" max="4" width="17.7109375" bestFit="1" customWidth="1"/>
    <col min="5" max="5" width="67.85546875" customWidth="1"/>
    <col min="6" max="6" width="20" bestFit="1" customWidth="1"/>
    <col min="7" max="7" width="18.28515625" bestFit="1" customWidth="1"/>
    <col min="8" max="8" width="5.42578125" bestFit="1" customWidth="1"/>
    <col min="9" max="9" width="17.28515625" bestFit="1" customWidth="1"/>
    <col min="10" max="10" width="23.28515625" bestFit="1" customWidth="1"/>
    <col min="11" max="11" width="7.5703125" bestFit="1" customWidth="1"/>
    <col min="12" max="12" width="18.28515625" bestFit="1" customWidth="1"/>
    <col min="13" max="13" width="11.140625" bestFit="1" customWidth="1"/>
    <col min="14" max="14" width="35.85546875" bestFit="1" customWidth="1"/>
    <col min="15" max="15" width="20.7109375" bestFit="1" customWidth="1"/>
    <col min="16" max="16" width="35.85546875" bestFit="1" customWidth="1"/>
    <col min="17" max="17" width="9.85546875" bestFit="1" customWidth="1"/>
    <col min="18" max="18" width="11.42578125" bestFit="1" customWidth="1"/>
    <col min="19" max="19" width="42.140625" customWidth="1"/>
    <col min="20" max="20" width="14.42578125" bestFit="1" customWidth="1"/>
    <col min="21" max="21" width="14.140625" bestFit="1" customWidth="1"/>
    <col min="22" max="22" width="34.28515625" bestFit="1" customWidth="1"/>
    <col min="23" max="23" width="21.28515625" bestFit="1" customWidth="1"/>
    <col min="24" max="24" width="11.28515625" bestFit="1" customWidth="1"/>
    <col min="25" max="25" width="8" bestFit="1" customWidth="1"/>
    <col min="26" max="26" width="11.7109375" bestFit="1" customWidth="1"/>
    <col min="27" max="27" width="20.7109375" bestFit="1" customWidth="1"/>
    <col min="28" max="28" width="10" bestFit="1" customWidth="1"/>
    <col min="29" max="29" width="19.28515625" bestFit="1" customWidth="1"/>
    <col min="30" max="30" width="15" bestFit="1" customWidth="1"/>
    <col min="31" max="31" width="12.28515625" customWidth="1"/>
    <col min="32" max="32" width="13.7109375" bestFit="1" customWidth="1"/>
  </cols>
  <sheetData>
    <row r="1" spans="1:32">
      <c r="A1" s="28" t="s">
        <v>0</v>
      </c>
      <c r="B1" s="28" t="s">
        <v>1</v>
      </c>
      <c r="C1" s="28" t="s">
        <v>2</v>
      </c>
      <c r="D1" s="28" t="s">
        <v>3</v>
      </c>
      <c r="E1" s="28" t="s">
        <v>4</v>
      </c>
      <c r="F1" s="28" t="s">
        <v>21</v>
      </c>
      <c r="G1" s="28" t="s">
        <v>27</v>
      </c>
      <c r="H1" s="28" t="s">
        <v>5</v>
      </c>
      <c r="I1" s="28" t="s">
        <v>22</v>
      </c>
      <c r="J1" s="28" t="s">
        <v>23</v>
      </c>
      <c r="K1" s="28" t="s">
        <v>24</v>
      </c>
      <c r="L1" s="28" t="s">
        <v>25</v>
      </c>
      <c r="M1" s="28" t="s">
        <v>6</v>
      </c>
      <c r="N1" s="28" t="s">
        <v>7</v>
      </c>
      <c r="O1" s="28" t="s">
        <v>8</v>
      </c>
      <c r="P1" s="28" t="s">
        <v>11</v>
      </c>
      <c r="Q1" s="28" t="s">
        <v>9</v>
      </c>
      <c r="R1" s="28" t="s">
        <v>10</v>
      </c>
      <c r="S1" s="28" t="s">
        <v>12</v>
      </c>
      <c r="T1" s="28" t="s">
        <v>13</v>
      </c>
      <c r="U1" s="28" t="s">
        <v>14</v>
      </c>
      <c r="V1" s="28" t="s">
        <v>15</v>
      </c>
      <c r="W1" s="29" t="s">
        <v>30</v>
      </c>
      <c r="X1" s="28" t="s">
        <v>16</v>
      </c>
      <c r="Y1" s="28" t="s">
        <v>17</v>
      </c>
      <c r="Z1" s="28" t="s">
        <v>18</v>
      </c>
      <c r="AA1" s="28" t="s">
        <v>19</v>
      </c>
      <c r="AB1" s="28" t="s">
        <v>20</v>
      </c>
      <c r="AC1" s="28" t="s">
        <v>26</v>
      </c>
      <c r="AD1" s="28" t="s">
        <v>31</v>
      </c>
      <c r="AE1" s="28" t="s">
        <v>29</v>
      </c>
      <c r="AF1" s="28" t="s">
        <v>28</v>
      </c>
    </row>
    <row r="2" spans="1:32" ht="27.75" customHeigh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2" ht="112.15" customHeight="1">
      <c r="A3" s="1"/>
      <c r="B3" s="7" t="s">
        <v>55</v>
      </c>
      <c r="C3" s="9" t="s">
        <v>45</v>
      </c>
      <c r="D3" s="1" t="s">
        <v>32</v>
      </c>
      <c r="E3" s="8" t="s">
        <v>87</v>
      </c>
      <c r="F3" s="6">
        <v>44692</v>
      </c>
      <c r="G3" s="6">
        <v>44693</v>
      </c>
      <c r="H3" s="1">
        <v>2022</v>
      </c>
      <c r="I3" s="9" t="s">
        <v>56</v>
      </c>
      <c r="J3" s="2" t="s">
        <v>57</v>
      </c>
      <c r="K3" s="1" t="s">
        <v>43</v>
      </c>
      <c r="L3" s="2" t="s">
        <v>37</v>
      </c>
      <c r="M3" s="1" t="s">
        <v>34</v>
      </c>
      <c r="N3" s="1" t="s">
        <v>35</v>
      </c>
      <c r="O3" s="1" t="s">
        <v>36</v>
      </c>
      <c r="P3" s="1" t="s">
        <v>39</v>
      </c>
      <c r="Q3" s="1" t="s">
        <v>33</v>
      </c>
      <c r="R3" s="1" t="s">
        <v>38</v>
      </c>
      <c r="S3" s="14" t="s">
        <v>40</v>
      </c>
      <c r="T3" s="5">
        <v>123966.95</v>
      </c>
      <c r="U3" s="2" t="s">
        <v>41</v>
      </c>
      <c r="V3" s="8" t="s">
        <v>92</v>
      </c>
      <c r="W3" s="2">
        <v>3</v>
      </c>
      <c r="X3" s="2" t="s">
        <v>33</v>
      </c>
      <c r="Y3" s="2"/>
      <c r="Z3" s="5">
        <v>150000</v>
      </c>
      <c r="AA3" s="5">
        <v>123966.95</v>
      </c>
      <c r="AB3" s="2" t="s">
        <v>33</v>
      </c>
      <c r="AC3" s="5">
        <v>150000</v>
      </c>
      <c r="AD3" s="5">
        <v>123966.95</v>
      </c>
      <c r="AE3" s="10">
        <v>44693</v>
      </c>
      <c r="AF3" s="10">
        <v>44784</v>
      </c>
    </row>
  </sheetData>
  <mergeCells count="32">
    <mergeCell ref="W1:W2"/>
    <mergeCell ref="G1:G2"/>
    <mergeCell ref="AF1:AF2"/>
    <mergeCell ref="AE1:AE2"/>
    <mergeCell ref="AD1:AD2"/>
    <mergeCell ref="X1:X2"/>
    <mergeCell ref="Y1:Y2"/>
    <mergeCell ref="Z1:Z2"/>
    <mergeCell ref="AA1:AA2"/>
    <mergeCell ref="AB1:AB2"/>
    <mergeCell ref="N1:N2"/>
    <mergeCell ref="O1:O2"/>
    <mergeCell ref="P1:P2"/>
    <mergeCell ref="Q1:Q2"/>
    <mergeCell ref="R1:R2"/>
    <mergeCell ref="AC1:AC2"/>
    <mergeCell ref="S1:S2"/>
    <mergeCell ref="T1:T2"/>
    <mergeCell ref="U1:U2"/>
    <mergeCell ref="V1:V2"/>
    <mergeCell ref="H1:H2"/>
    <mergeCell ref="I1:I2"/>
    <mergeCell ref="J1:J2"/>
    <mergeCell ref="K1:K2"/>
    <mergeCell ref="L1:L2"/>
    <mergeCell ref="M1:M2"/>
    <mergeCell ref="A1:A2"/>
    <mergeCell ref="B1:B2"/>
    <mergeCell ref="C1:C2"/>
    <mergeCell ref="D1:D2"/>
    <mergeCell ref="E1:E2"/>
    <mergeCell ref="F1:F2"/>
  </mergeCells>
  <pageMargins left="0.7" right="0.7" top="0.75" bottom="0.75" header="0.3" footer="0.3"/>
  <ignoredErrors>
    <ignoredError sqref="U3 M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W1" workbookViewId="0">
      <selection activeCell="AF9" sqref="AF9"/>
    </sheetView>
  </sheetViews>
  <sheetFormatPr baseColWidth="10" defaultColWidth="8.85546875" defaultRowHeight="12.75"/>
  <cols>
    <col min="1" max="1" width="11.28515625" bestFit="1" customWidth="1"/>
    <col min="2" max="2" width="14" style="3" bestFit="1" customWidth="1"/>
    <col min="3" max="3" width="18.85546875" bestFit="1" customWidth="1"/>
    <col min="4" max="4" width="17.7109375" bestFit="1" customWidth="1"/>
    <col min="5" max="5" width="67.85546875" customWidth="1"/>
    <col min="6" max="6" width="20" bestFit="1" customWidth="1"/>
    <col min="7" max="7" width="18.28515625" bestFit="1" customWidth="1"/>
    <col min="8" max="8" width="5.42578125" bestFit="1" customWidth="1"/>
    <col min="9" max="9" width="17.28515625" bestFit="1" customWidth="1"/>
    <col min="10" max="10" width="39.140625" bestFit="1" customWidth="1"/>
    <col min="11" max="11" width="7.5703125" bestFit="1" customWidth="1"/>
    <col min="12" max="12" width="18.28515625" bestFit="1" customWidth="1"/>
    <col min="13" max="13" width="11.140625" bestFit="1" customWidth="1"/>
    <col min="14" max="14" width="35.85546875" style="4" bestFit="1" customWidth="1"/>
    <col min="15" max="15" width="20.7109375" bestFit="1" customWidth="1"/>
    <col min="16" max="16" width="35.85546875" bestFit="1" customWidth="1"/>
    <col min="17" max="17" width="9.85546875" bestFit="1" customWidth="1"/>
    <col min="18" max="18" width="11.42578125" bestFit="1" customWidth="1"/>
    <col min="19" max="19" width="42.140625" customWidth="1"/>
    <col min="20" max="20" width="14.42578125" bestFit="1" customWidth="1"/>
    <col min="21" max="21" width="14.140625" bestFit="1" customWidth="1"/>
    <col min="22" max="22" width="34.28515625" bestFit="1" customWidth="1"/>
    <col min="23" max="23" width="21.28515625" bestFit="1" customWidth="1"/>
    <col min="24" max="24" width="11.28515625" bestFit="1" customWidth="1"/>
    <col min="25" max="25" width="8" bestFit="1" customWidth="1"/>
    <col min="26" max="26" width="11.7109375" bestFit="1" customWidth="1"/>
    <col min="27" max="27" width="20.7109375" bestFit="1" customWidth="1"/>
    <col min="28" max="28" width="10" bestFit="1" customWidth="1"/>
    <col min="29" max="29" width="19.28515625" bestFit="1" customWidth="1"/>
    <col min="30" max="30" width="15" bestFit="1" customWidth="1"/>
    <col min="31" max="31" width="11.28515625" style="3" customWidth="1"/>
    <col min="32" max="32" width="13.7109375" style="3" bestFit="1" customWidth="1"/>
  </cols>
  <sheetData>
    <row r="1" spans="1:32">
      <c r="A1" s="28" t="s">
        <v>0</v>
      </c>
      <c r="B1" s="28" t="s">
        <v>1</v>
      </c>
      <c r="C1" s="28" t="s">
        <v>2</v>
      </c>
      <c r="D1" s="28" t="s">
        <v>3</v>
      </c>
      <c r="E1" s="28" t="s">
        <v>4</v>
      </c>
      <c r="F1" s="28" t="s">
        <v>21</v>
      </c>
      <c r="G1" s="28" t="s">
        <v>27</v>
      </c>
      <c r="H1" s="28" t="s">
        <v>5</v>
      </c>
      <c r="I1" s="28" t="s">
        <v>22</v>
      </c>
      <c r="J1" s="28" t="s">
        <v>23</v>
      </c>
      <c r="K1" s="28" t="s">
        <v>24</v>
      </c>
      <c r="L1" s="28" t="s">
        <v>25</v>
      </c>
      <c r="M1" s="28" t="s">
        <v>6</v>
      </c>
      <c r="N1" s="28" t="s">
        <v>7</v>
      </c>
      <c r="O1" s="28" t="s">
        <v>8</v>
      </c>
      <c r="P1" s="28" t="s">
        <v>11</v>
      </c>
      <c r="Q1" s="28" t="s">
        <v>9</v>
      </c>
      <c r="R1" s="28" t="s">
        <v>10</v>
      </c>
      <c r="S1" s="28" t="s">
        <v>12</v>
      </c>
      <c r="T1" s="28" t="s">
        <v>13</v>
      </c>
      <c r="U1" s="28" t="s">
        <v>14</v>
      </c>
      <c r="V1" s="28" t="s">
        <v>15</v>
      </c>
      <c r="W1" s="29" t="s">
        <v>30</v>
      </c>
      <c r="X1" s="28" t="s">
        <v>16</v>
      </c>
      <c r="Y1" s="28" t="s">
        <v>17</v>
      </c>
      <c r="Z1" s="28" t="s">
        <v>18</v>
      </c>
      <c r="AA1" s="28" t="s">
        <v>19</v>
      </c>
      <c r="AB1" s="28" t="s">
        <v>20</v>
      </c>
      <c r="AC1" s="28" t="s">
        <v>26</v>
      </c>
      <c r="AD1" s="28" t="s">
        <v>31</v>
      </c>
      <c r="AE1" s="28" t="s">
        <v>29</v>
      </c>
      <c r="AF1" s="28" t="s">
        <v>28</v>
      </c>
    </row>
    <row r="2" spans="1:32" ht="27.75" customHeigh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2" ht="112.15" customHeight="1">
      <c r="A3" s="1"/>
      <c r="B3" s="7" t="s">
        <v>58</v>
      </c>
      <c r="C3" s="9" t="s">
        <v>45</v>
      </c>
      <c r="D3" s="1" t="s">
        <v>32</v>
      </c>
      <c r="E3" s="8" t="s">
        <v>59</v>
      </c>
      <c r="F3" s="15">
        <v>44712</v>
      </c>
      <c r="G3" s="6">
        <v>44743</v>
      </c>
      <c r="H3" s="1">
        <v>2022</v>
      </c>
      <c r="I3" s="13" t="s">
        <v>60</v>
      </c>
      <c r="J3" s="9" t="s">
        <v>61</v>
      </c>
      <c r="K3" s="1" t="s">
        <v>43</v>
      </c>
      <c r="L3" s="2" t="s">
        <v>37</v>
      </c>
      <c r="M3" s="2" t="s">
        <v>34</v>
      </c>
      <c r="N3" s="2" t="s">
        <v>35</v>
      </c>
      <c r="O3" s="1" t="s">
        <v>36</v>
      </c>
      <c r="P3" s="1" t="s">
        <v>39</v>
      </c>
      <c r="Q3" s="2" t="s">
        <v>33</v>
      </c>
      <c r="R3" s="2" t="s">
        <v>38</v>
      </c>
      <c r="S3" s="14" t="s">
        <v>40</v>
      </c>
      <c r="T3" s="5">
        <v>82644.63</v>
      </c>
      <c r="U3" s="2" t="s">
        <v>41</v>
      </c>
      <c r="V3" s="8" t="s">
        <v>92</v>
      </c>
      <c r="W3" s="2">
        <v>7</v>
      </c>
      <c r="X3" s="2" t="s">
        <v>33</v>
      </c>
      <c r="Y3" s="2"/>
      <c r="Z3" s="5">
        <f>82644.63*1.21</f>
        <v>100000.00230000001</v>
      </c>
      <c r="AA3" s="11">
        <v>82644.63</v>
      </c>
      <c r="AB3" s="9" t="s">
        <v>73</v>
      </c>
      <c r="AC3" s="11">
        <v>100000</v>
      </c>
      <c r="AD3" s="5">
        <v>82644.63</v>
      </c>
      <c r="AE3" s="6">
        <v>44744</v>
      </c>
      <c r="AF3" s="6">
        <v>44835</v>
      </c>
    </row>
    <row r="4" spans="1:32" s="3" customFormat="1" ht="45">
      <c r="A4" s="2"/>
      <c r="B4" s="7" t="s">
        <v>62</v>
      </c>
      <c r="C4" s="9" t="s">
        <v>45</v>
      </c>
      <c r="D4" s="9" t="s">
        <v>46</v>
      </c>
      <c r="E4" s="12" t="s">
        <v>63</v>
      </c>
      <c r="F4" s="6">
        <v>44754</v>
      </c>
      <c r="G4" s="6">
        <v>44777</v>
      </c>
      <c r="H4" s="2">
        <v>2022</v>
      </c>
      <c r="I4" s="13" t="s">
        <v>64</v>
      </c>
      <c r="J4" s="13" t="s">
        <v>65</v>
      </c>
      <c r="K4" s="2" t="s">
        <v>43</v>
      </c>
      <c r="L4" s="2" t="s">
        <v>37</v>
      </c>
      <c r="M4" s="2">
        <v>85100000</v>
      </c>
      <c r="N4" s="9" t="s">
        <v>88</v>
      </c>
      <c r="O4" s="2" t="s">
        <v>36</v>
      </c>
      <c r="P4" s="9" t="s">
        <v>82</v>
      </c>
      <c r="Q4" s="2" t="s">
        <v>33</v>
      </c>
      <c r="R4" s="2" t="s">
        <v>38</v>
      </c>
      <c r="S4" s="2"/>
      <c r="T4" s="11">
        <v>1226</v>
      </c>
      <c r="U4" s="2">
        <v>0</v>
      </c>
      <c r="V4" s="12" t="s">
        <v>91</v>
      </c>
      <c r="W4" s="2">
        <v>24</v>
      </c>
      <c r="X4" s="2" t="s">
        <v>33</v>
      </c>
      <c r="Y4" s="9" t="s">
        <v>84</v>
      </c>
      <c r="Z4" s="11">
        <v>1412.9</v>
      </c>
      <c r="AA4" s="11">
        <v>1226</v>
      </c>
      <c r="AB4" s="9" t="s">
        <v>49</v>
      </c>
      <c r="AC4" s="11">
        <v>1049.02</v>
      </c>
      <c r="AD4" s="11">
        <v>866.96</v>
      </c>
      <c r="AE4" s="6">
        <v>44778</v>
      </c>
      <c r="AF4" s="6">
        <v>45508</v>
      </c>
    </row>
    <row r="5" spans="1:32" s="3" customFormat="1" ht="55.15" customHeight="1">
      <c r="A5" s="2"/>
      <c r="B5" s="7" t="s">
        <v>66</v>
      </c>
      <c r="C5" s="9" t="s">
        <v>45</v>
      </c>
      <c r="D5" s="9" t="s">
        <v>46</v>
      </c>
      <c r="E5" s="16" t="s">
        <v>67</v>
      </c>
      <c r="F5" s="6">
        <v>44763</v>
      </c>
      <c r="G5" s="15">
        <v>44764</v>
      </c>
      <c r="H5" s="2">
        <v>2022</v>
      </c>
      <c r="I5" s="13" t="s">
        <v>68</v>
      </c>
      <c r="J5" s="13" t="s">
        <v>89</v>
      </c>
      <c r="K5" s="2" t="s">
        <v>43</v>
      </c>
      <c r="L5" s="2" t="s">
        <v>37</v>
      </c>
      <c r="M5" s="2">
        <v>79411000</v>
      </c>
      <c r="N5" s="9" t="s">
        <v>90</v>
      </c>
      <c r="O5" s="2" t="s">
        <v>36</v>
      </c>
      <c r="P5" s="9" t="s">
        <v>82</v>
      </c>
      <c r="Q5" s="2" t="s">
        <v>33</v>
      </c>
      <c r="R5" s="2" t="s">
        <v>38</v>
      </c>
      <c r="S5" s="2"/>
      <c r="T5" s="11">
        <v>4400</v>
      </c>
      <c r="U5" s="2">
        <v>0</v>
      </c>
      <c r="V5" s="12" t="s">
        <v>95</v>
      </c>
      <c r="W5" s="2">
        <v>24</v>
      </c>
      <c r="X5" s="2" t="s">
        <v>33</v>
      </c>
      <c r="Y5" s="9" t="s">
        <v>84</v>
      </c>
      <c r="Z5" s="11">
        <f>2200*1.21</f>
        <v>2662</v>
      </c>
      <c r="AA5" s="11">
        <v>2200</v>
      </c>
      <c r="AB5" s="9" t="s">
        <v>49</v>
      </c>
      <c r="AC5" s="11">
        <f>1056*1.21</f>
        <v>1277.76</v>
      </c>
      <c r="AD5" s="11">
        <v>1056</v>
      </c>
      <c r="AE5" s="6">
        <v>44764</v>
      </c>
      <c r="AF5" s="6">
        <v>45494</v>
      </c>
    </row>
    <row r="6" spans="1:32" s="3" customFormat="1" ht="86.45" customHeight="1">
      <c r="A6" s="2"/>
      <c r="B6" s="7" t="s">
        <v>69</v>
      </c>
      <c r="C6" s="9" t="s">
        <v>45</v>
      </c>
      <c r="D6" s="1" t="s">
        <v>32</v>
      </c>
      <c r="E6" s="16" t="s">
        <v>70</v>
      </c>
      <c r="F6" s="6">
        <v>44806</v>
      </c>
      <c r="G6" s="15">
        <v>44811</v>
      </c>
      <c r="H6" s="2">
        <v>2022</v>
      </c>
      <c r="I6" s="13" t="s">
        <v>71</v>
      </c>
      <c r="J6" s="13" t="s">
        <v>72</v>
      </c>
      <c r="K6" s="2" t="s">
        <v>43</v>
      </c>
      <c r="L6" s="2" t="s">
        <v>37</v>
      </c>
      <c r="M6" s="2" t="s">
        <v>34</v>
      </c>
      <c r="N6" s="2" t="s">
        <v>35</v>
      </c>
      <c r="O6" s="2" t="s">
        <v>36</v>
      </c>
      <c r="P6" s="1" t="s">
        <v>39</v>
      </c>
      <c r="Q6" s="2" t="s">
        <v>33</v>
      </c>
      <c r="R6" s="2" t="s">
        <v>38</v>
      </c>
      <c r="S6" s="14" t="s">
        <v>40</v>
      </c>
      <c r="T6" s="11">
        <v>165289.26</v>
      </c>
      <c r="U6" s="2">
        <v>1</v>
      </c>
      <c r="V6" s="8" t="s">
        <v>92</v>
      </c>
      <c r="W6" s="2">
        <v>6</v>
      </c>
      <c r="X6" s="2" t="s">
        <v>33</v>
      </c>
      <c r="Y6" s="2"/>
      <c r="Z6" s="11">
        <f>165289.26*1.21</f>
        <v>200000.00460000001</v>
      </c>
      <c r="AA6" s="11">
        <v>165289.26</v>
      </c>
      <c r="AB6" s="9" t="s">
        <v>73</v>
      </c>
      <c r="AC6" s="11">
        <f>165289.26*1.21</f>
        <v>200000.00460000001</v>
      </c>
      <c r="AD6" s="11">
        <v>165289.26</v>
      </c>
      <c r="AE6" s="6">
        <v>44812</v>
      </c>
      <c r="AF6" s="6">
        <v>44926</v>
      </c>
    </row>
    <row r="7" spans="1:32" s="3" customFormat="1" ht="75" customHeight="1">
      <c r="A7" s="2"/>
      <c r="B7" s="7" t="s">
        <v>74</v>
      </c>
      <c r="C7" s="9" t="s">
        <v>45</v>
      </c>
      <c r="D7" s="9" t="s">
        <v>46</v>
      </c>
      <c r="E7" s="16" t="s">
        <v>75</v>
      </c>
      <c r="F7" s="6">
        <v>44743</v>
      </c>
      <c r="G7" s="15">
        <v>44811</v>
      </c>
      <c r="H7" s="2">
        <v>2022</v>
      </c>
      <c r="I7" s="13" t="s">
        <v>76</v>
      </c>
      <c r="J7" s="13" t="s">
        <v>93</v>
      </c>
      <c r="K7" s="2" t="s">
        <v>43</v>
      </c>
      <c r="L7" s="2" t="s">
        <v>37</v>
      </c>
      <c r="M7" s="2">
        <v>72500000</v>
      </c>
      <c r="N7" s="9" t="s">
        <v>94</v>
      </c>
      <c r="O7" s="2" t="s">
        <v>36</v>
      </c>
      <c r="P7" s="9" t="s">
        <v>82</v>
      </c>
      <c r="Q7" s="2" t="s">
        <v>33</v>
      </c>
      <c r="R7" s="2" t="s">
        <v>38</v>
      </c>
      <c r="S7" s="2"/>
      <c r="T7" s="11">
        <v>14400</v>
      </c>
      <c r="U7" s="2">
        <v>0</v>
      </c>
      <c r="V7" s="12" t="s">
        <v>91</v>
      </c>
      <c r="W7" s="2">
        <v>24</v>
      </c>
      <c r="X7" s="2" t="s">
        <v>33</v>
      </c>
      <c r="Y7" s="9" t="s">
        <v>84</v>
      </c>
      <c r="Z7" s="11">
        <v>8712</v>
      </c>
      <c r="AA7" s="11">
        <v>7200</v>
      </c>
      <c r="AB7" s="9" t="s">
        <v>49</v>
      </c>
      <c r="AC7" s="11">
        <v>6978.31</v>
      </c>
      <c r="AD7" s="11">
        <v>5767.2</v>
      </c>
      <c r="AE7" s="6">
        <v>44811</v>
      </c>
      <c r="AF7" s="6">
        <v>45541</v>
      </c>
    </row>
    <row r="8" spans="1:32" s="3" customFormat="1" ht="86.45" customHeight="1">
      <c r="A8" s="2"/>
      <c r="B8" s="7" t="s">
        <v>77</v>
      </c>
      <c r="C8" s="9" t="s">
        <v>45</v>
      </c>
      <c r="D8" s="1" t="s">
        <v>32</v>
      </c>
      <c r="E8" s="16" t="s">
        <v>78</v>
      </c>
      <c r="F8" s="6">
        <v>44797</v>
      </c>
      <c r="G8" s="15">
        <v>44830</v>
      </c>
      <c r="H8" s="2">
        <v>2022</v>
      </c>
      <c r="I8" s="13" t="s">
        <v>79</v>
      </c>
      <c r="J8" s="13" t="s">
        <v>80</v>
      </c>
      <c r="K8" s="2" t="s">
        <v>43</v>
      </c>
      <c r="L8" s="2" t="s">
        <v>37</v>
      </c>
      <c r="M8" s="2" t="s">
        <v>34</v>
      </c>
      <c r="N8" s="2" t="s">
        <v>35</v>
      </c>
      <c r="O8" s="2" t="s">
        <v>36</v>
      </c>
      <c r="P8" s="1" t="s">
        <v>39</v>
      </c>
      <c r="Q8" s="2" t="s">
        <v>33</v>
      </c>
      <c r="R8" s="2" t="s">
        <v>38</v>
      </c>
      <c r="S8" s="14" t="s">
        <v>40</v>
      </c>
      <c r="T8" s="11">
        <v>7438</v>
      </c>
      <c r="U8" s="2">
        <v>1</v>
      </c>
      <c r="V8" s="8" t="s">
        <v>96</v>
      </c>
      <c r="W8" s="2">
        <v>6</v>
      </c>
      <c r="X8" s="2" t="s">
        <v>33</v>
      </c>
      <c r="Y8" s="2"/>
      <c r="Z8" s="11">
        <f>7438+1562</f>
        <v>9000</v>
      </c>
      <c r="AA8" s="11">
        <v>7438</v>
      </c>
      <c r="AB8" s="9" t="s">
        <v>73</v>
      </c>
      <c r="AC8" s="11">
        <v>9000</v>
      </c>
      <c r="AD8" s="11">
        <v>7438</v>
      </c>
      <c r="AE8" s="6">
        <v>44830</v>
      </c>
      <c r="AF8" s="6">
        <v>45010</v>
      </c>
    </row>
  </sheetData>
  <mergeCells count="32">
    <mergeCell ref="AD1:AD2"/>
    <mergeCell ref="AF1:AF2"/>
    <mergeCell ref="AE1:AE2"/>
    <mergeCell ref="X1:X2"/>
    <mergeCell ref="Y1:Y2"/>
    <mergeCell ref="Z1:Z2"/>
    <mergeCell ref="AA1:AA2"/>
    <mergeCell ref="AB1:AB2"/>
    <mergeCell ref="S1:S2"/>
    <mergeCell ref="T1:T2"/>
    <mergeCell ref="U1:U2"/>
    <mergeCell ref="V1:V2"/>
    <mergeCell ref="W1:W2"/>
    <mergeCell ref="AC1:AC2"/>
    <mergeCell ref="M1:M2"/>
    <mergeCell ref="N1:N2"/>
    <mergeCell ref="O1:O2"/>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s>
  <pageMargins left="0.7" right="0.7" top="0.75" bottom="0.75" header="0.3" footer="0.3"/>
  <pageSetup paperSize="9" orientation="portrait" r:id="rId1"/>
  <ignoredErrors>
    <ignoredError sqref="M3 U3 M6 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
  <sheetViews>
    <sheetView workbookViewId="0">
      <selection activeCell="C10" sqref="C10"/>
    </sheetView>
  </sheetViews>
  <sheetFormatPr baseColWidth="10" defaultColWidth="8.85546875" defaultRowHeight="12.75"/>
  <cols>
    <col min="1" max="1" width="11.28515625" bestFit="1" customWidth="1"/>
    <col min="2" max="2" width="14" style="3" bestFit="1" customWidth="1"/>
    <col min="3" max="3" width="18.85546875" bestFit="1" customWidth="1"/>
    <col min="4" max="4" width="17.7109375" bestFit="1" customWidth="1"/>
    <col min="5" max="5" width="67.85546875" customWidth="1"/>
    <col min="6" max="6" width="20" bestFit="1" customWidth="1"/>
    <col min="7" max="7" width="18.28515625" bestFit="1" customWidth="1"/>
    <col min="8" max="8" width="5.42578125" bestFit="1" customWidth="1"/>
    <col min="9" max="9" width="17.28515625" bestFit="1" customWidth="1"/>
    <col min="10" max="10" width="33.5703125" bestFit="1" customWidth="1"/>
    <col min="11" max="11" width="7.5703125" bestFit="1" customWidth="1"/>
    <col min="12" max="12" width="18.28515625" bestFit="1" customWidth="1"/>
    <col min="13" max="13" width="11.140625" bestFit="1" customWidth="1"/>
    <col min="14" max="14" width="35.85546875" bestFit="1" customWidth="1"/>
    <col min="15" max="15" width="20.7109375" bestFit="1" customWidth="1"/>
    <col min="16" max="16" width="35.85546875" bestFit="1" customWidth="1"/>
    <col min="17" max="17" width="9.85546875" bestFit="1" customWidth="1"/>
    <col min="18" max="18" width="11.42578125" bestFit="1" customWidth="1"/>
    <col min="19" max="19" width="42.140625" customWidth="1"/>
    <col min="20" max="20" width="14.42578125" bestFit="1" customWidth="1"/>
    <col min="21" max="21" width="14.140625" bestFit="1" customWidth="1"/>
    <col min="22" max="22" width="34.28515625" bestFit="1" customWidth="1"/>
    <col min="23" max="23" width="21.28515625" bestFit="1" customWidth="1"/>
    <col min="24" max="24" width="11.28515625" bestFit="1" customWidth="1"/>
    <col min="25" max="25" width="8" bestFit="1" customWidth="1"/>
    <col min="26" max="26" width="11.7109375" bestFit="1" customWidth="1"/>
    <col min="27" max="27" width="20.7109375" bestFit="1" customWidth="1"/>
    <col min="28" max="28" width="10" bestFit="1" customWidth="1"/>
    <col min="29" max="29" width="19.28515625" bestFit="1" customWidth="1"/>
    <col min="30" max="30" width="15" bestFit="1" customWidth="1"/>
    <col min="31" max="31" width="13.7109375" bestFit="1" customWidth="1"/>
    <col min="32" max="32" width="20.5703125" bestFit="1" customWidth="1"/>
  </cols>
  <sheetData>
    <row r="1" spans="1:32">
      <c r="A1" s="28" t="s">
        <v>0</v>
      </c>
      <c r="B1" s="28" t="s">
        <v>1</v>
      </c>
      <c r="C1" s="28" t="s">
        <v>2</v>
      </c>
      <c r="D1" s="28" t="s">
        <v>3</v>
      </c>
      <c r="E1" s="28" t="s">
        <v>4</v>
      </c>
      <c r="F1" s="28" t="s">
        <v>21</v>
      </c>
      <c r="G1" s="28" t="s">
        <v>27</v>
      </c>
      <c r="H1" s="28" t="s">
        <v>5</v>
      </c>
      <c r="I1" s="28" t="s">
        <v>22</v>
      </c>
      <c r="J1" s="28" t="s">
        <v>23</v>
      </c>
      <c r="K1" s="28" t="s">
        <v>24</v>
      </c>
      <c r="L1" s="28" t="s">
        <v>25</v>
      </c>
      <c r="M1" s="28" t="s">
        <v>6</v>
      </c>
      <c r="N1" s="28" t="s">
        <v>7</v>
      </c>
      <c r="O1" s="28" t="s">
        <v>8</v>
      </c>
      <c r="P1" s="28" t="s">
        <v>11</v>
      </c>
      <c r="Q1" s="28" t="s">
        <v>9</v>
      </c>
      <c r="R1" s="28" t="s">
        <v>10</v>
      </c>
      <c r="S1" s="28" t="s">
        <v>12</v>
      </c>
      <c r="T1" s="28" t="s">
        <v>13</v>
      </c>
      <c r="U1" s="28" t="s">
        <v>14</v>
      </c>
      <c r="V1" s="28" t="s">
        <v>15</v>
      </c>
      <c r="W1" s="29" t="s">
        <v>30</v>
      </c>
      <c r="X1" s="28" t="s">
        <v>16</v>
      </c>
      <c r="Y1" s="28" t="s">
        <v>17</v>
      </c>
      <c r="Z1" s="28" t="s">
        <v>18</v>
      </c>
      <c r="AA1" s="28" t="s">
        <v>19</v>
      </c>
      <c r="AB1" s="28" t="s">
        <v>20</v>
      </c>
      <c r="AC1" s="28" t="s">
        <v>26</v>
      </c>
      <c r="AD1" s="28" t="s">
        <v>31</v>
      </c>
      <c r="AE1" s="28" t="s">
        <v>28</v>
      </c>
      <c r="AF1" s="28" t="s">
        <v>29</v>
      </c>
    </row>
    <row r="2" spans="1:32" ht="27.75" customHeigh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2" ht="15">
      <c r="A3" s="1"/>
      <c r="B3" s="7"/>
      <c r="C3" s="9"/>
      <c r="D3" s="1"/>
      <c r="E3" s="8"/>
      <c r="F3" s="15"/>
      <c r="G3" s="6"/>
      <c r="H3" s="1"/>
      <c r="I3" s="13"/>
      <c r="J3" s="9"/>
      <c r="K3" s="1"/>
      <c r="L3" s="2"/>
      <c r="M3" s="2"/>
      <c r="N3" s="1"/>
      <c r="O3" s="1"/>
      <c r="P3" s="1"/>
      <c r="Q3" s="2"/>
      <c r="R3" s="2"/>
      <c r="S3" s="14"/>
      <c r="T3" s="5"/>
      <c r="U3" s="2"/>
      <c r="V3" s="1"/>
      <c r="W3" s="2"/>
      <c r="X3" s="2"/>
      <c r="Y3" s="2"/>
      <c r="Z3" s="5"/>
      <c r="AA3" s="11"/>
      <c r="AB3" s="9"/>
      <c r="AC3" s="5"/>
      <c r="AD3" s="5"/>
      <c r="AE3" s="1"/>
      <c r="AF3" s="1"/>
    </row>
  </sheetData>
  <mergeCells count="32">
    <mergeCell ref="AE1:AE2"/>
    <mergeCell ref="AF1:AF2"/>
    <mergeCell ref="Y1:Y2"/>
    <mergeCell ref="Z1:Z2"/>
    <mergeCell ref="AA1:AA2"/>
    <mergeCell ref="AB1:AB2"/>
    <mergeCell ref="AC1:AC2"/>
    <mergeCell ref="AD1:AD2"/>
    <mergeCell ref="S1:S2"/>
    <mergeCell ref="T1:T2"/>
    <mergeCell ref="U1:U2"/>
    <mergeCell ref="V1:V2"/>
    <mergeCell ref="W1:W2"/>
    <mergeCell ref="X1:X2"/>
    <mergeCell ref="M1:M2"/>
    <mergeCell ref="N1:N2"/>
    <mergeCell ref="O1:O2"/>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CONTRATOS MAYORES 1T-2022</vt:lpstr>
      <vt:lpstr>CONTRATOS MAYORES 2T 2022</vt:lpstr>
      <vt:lpstr>CONTRATOS MAYORES 3T 2022</vt:lpstr>
      <vt:lpstr>CONTRATOS MAYORES 4T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Eva Garriga - 6TEMS</cp:lastModifiedBy>
  <dcterms:created xsi:type="dcterms:W3CDTF">2022-02-28T18:00:26Z</dcterms:created>
  <dcterms:modified xsi:type="dcterms:W3CDTF">2023-02-27T15:01:37Z</dcterms:modified>
</cp:coreProperties>
</file>